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KZ-HT\2022\IKZ_HT 18_2022\Stundenverrechnungssatz_ermitteln_CL_CN\Links\"/>
    </mc:Choice>
  </mc:AlternateContent>
  <bookViews>
    <workbookView xWindow="0" yWindow="0" windowWidth="19200" windowHeight="10990" activeTab="2"/>
  </bookViews>
  <sheets>
    <sheet name="Beispielrechnung" sheetId="1" r:id="rId1"/>
    <sheet name="Vorgehen" sheetId="5" r:id="rId2"/>
    <sheet name="Rechenblatt" sheetId="2" r:id="rId3"/>
  </sheets>
  <definedNames>
    <definedName name="_xlnm.Print_Area" localSheetId="0">Beispielrechnung!$A$1:$C$75</definedName>
    <definedName name="_xlnm.Print_Area" localSheetId="2">Rechenblatt!$A$1:$C$71</definedName>
    <definedName name="_xlnm.Print_Area" localSheetId="1">Vorgehen!$A$1:$A$20</definedName>
  </definedNames>
  <calcPr calcId="162913"/>
</workbook>
</file>

<file path=xl/calcChain.xml><?xml version="1.0" encoding="utf-8"?>
<calcChain xmlns="http://schemas.openxmlformats.org/spreadsheetml/2006/main">
  <c r="B70" i="2" l="1"/>
  <c r="C47" i="2"/>
  <c r="C49" i="2" s="1"/>
  <c r="C38" i="2"/>
  <c r="B32" i="2"/>
  <c r="C34" i="2" s="1"/>
  <c r="C36" i="2" s="1"/>
  <c r="C19" i="2"/>
  <c r="C51" i="2" l="1"/>
  <c r="C56" i="2" s="1"/>
  <c r="C40" i="2"/>
  <c r="C42" i="2" s="1"/>
  <c r="C58" i="2" s="1"/>
  <c r="C60" i="2" l="1"/>
  <c r="C70" i="2" s="1"/>
  <c r="C64" i="2" l="1"/>
  <c r="C66" i="2"/>
  <c r="C69" i="2" s="1"/>
  <c r="C47" i="1" l="1"/>
  <c r="C49" i="1" s="1"/>
  <c r="B32" i="1"/>
  <c r="C34" i="1" s="1"/>
  <c r="C36" i="1" l="1"/>
  <c r="C38" i="1"/>
  <c r="C19" i="1"/>
  <c r="C51" i="1" s="1"/>
  <c r="B70" i="1"/>
  <c r="C40" i="1" l="1"/>
  <c r="C42" i="1" s="1"/>
  <c r="C56" i="1"/>
  <c r="C58" i="1" l="1"/>
  <c r="C60" i="1" s="1"/>
  <c r="C64" i="1" s="1"/>
  <c r="C70" i="1" l="1"/>
  <c r="C66" i="1"/>
  <c r="C69" i="1" s="1"/>
</calcChain>
</file>

<file path=xl/sharedStrings.xml><?xml version="1.0" encoding="utf-8"?>
<sst xmlns="http://schemas.openxmlformats.org/spreadsheetml/2006/main" count="112" uniqueCount="69">
  <si>
    <t xml:space="preserve"> </t>
  </si>
  <si>
    <t>Arbeitstage pro Mitarbeiter im Jahr</t>
  </si>
  <si>
    <t>Korrekturfaktor unproduktive Zeiten in %</t>
  </si>
  <si>
    <t>Stunden</t>
  </si>
  <si>
    <t>Summe Kosten</t>
  </si>
  <si>
    <t>Materialaufwand plus Kalk.-Zuschlag</t>
  </si>
  <si>
    <t xml:space="preserve">  Stunden</t>
  </si>
  <si>
    <t>Chefstunden produktive Mitarbeit p.a. - Tage</t>
  </si>
  <si>
    <t xml:space="preserve"> a) Gewinnaufschlag in %</t>
  </si>
  <si>
    <t xml:space="preserve"> a) Stundenverrechnungssatz vor MwSt</t>
  </si>
  <si>
    <t xml:space="preserve"> b) Stundenverrechnungssatz vor MwSt</t>
  </si>
  <si>
    <t>Materialaufwand / Wareneinsatz</t>
  </si>
  <si>
    <t xml:space="preserve">Sachaufwand </t>
  </si>
  <si>
    <t>Personalkosten (inkl. Geschäftsführergehalt / Unternehmerlohn)</t>
  </si>
  <si>
    <t>Abschreibungen</t>
  </si>
  <si>
    <t>Abzug für Krankheitstage</t>
  </si>
  <si>
    <t>Abzug für Fortbildungstage</t>
  </si>
  <si>
    <t>Abzug für Urlaubstage</t>
  </si>
  <si>
    <t>verbleiben Arbeitstage pro MA im Jahr</t>
  </si>
  <si>
    <t>Vereinbarte Arbeitsstunden pro Tag</t>
  </si>
  <si>
    <t>Produktive Mitarbeiter Vollzeitstellen (umgerechnet)</t>
  </si>
  <si>
    <t>Kalkulationsaufschlag durchschnittlich auf Material</t>
  </si>
  <si>
    <t>Maximal abrechenbare Stunden p.a.</t>
  </si>
  <si>
    <t>Stundenverrechnungssatz vor Gewinnzuschlag</t>
  </si>
  <si>
    <t xml:space="preserve">Eingetragene Ist-Zahlen: </t>
  </si>
  <si>
    <t>Bestimmungsgröße 1: Die Kosten des Betriebes (A)</t>
  </si>
  <si>
    <t>Bestimmungsgröße 3: Maximal abrechenbare Stundenzahl (B)</t>
  </si>
  <si>
    <t>Über die Stunden zu verrechnende Kosten (C)</t>
  </si>
  <si>
    <t>5. Stundenverrechnungssatz mit Gewinnzuschlag (E)</t>
  </si>
  <si>
    <r>
      <t xml:space="preserve">Arbeitsblatt eigene Berechnungen </t>
    </r>
    <r>
      <rPr>
        <sz val="10"/>
        <rFont val="Arial"/>
        <family val="2"/>
      </rPr>
      <t>(Gelb unterlegte Felder: Ihre Zahlen eintragen)</t>
    </r>
  </si>
  <si>
    <t>Die Berechnung des Stundenverrechnungssatzes</t>
  </si>
  <si>
    <t>Stundenverrechnungssatz - Beispielrechnung</t>
  </si>
  <si>
    <t>Stundenverrechnungssatz - Rechenblatt</t>
  </si>
  <si>
    <t>Stundenverrechnungssatz - Vorgehen</t>
  </si>
  <si>
    <t>3. Rausrechnen Materialaufwand (C)</t>
  </si>
  <si>
    <t>Öffnen Sie das Rechenblatt und nehmen Sie die folgenden Schritte vor:</t>
  </si>
  <si>
    <t xml:space="preserve">  Euro / Std.</t>
  </si>
  <si>
    <t xml:space="preserve"> b) Gewinnauschlag in Euro</t>
  </si>
  <si>
    <t>Euro</t>
  </si>
  <si>
    <t xml:space="preserve">  Euro</t>
  </si>
  <si>
    <t>Summe Kosten (A)</t>
  </si>
  <si>
    <t>Maximal abrechenbare Stunden p.a. (B)</t>
  </si>
  <si>
    <t>Verrechnungssatz vor Gewinnzuschlag (D)</t>
  </si>
  <si>
    <t>Stundenverrechnungssatz vor Gewinnzuschlag (D)</t>
  </si>
  <si>
    <t xml:space="preserve"> a) Stundenverrechnungssatz vor MwSt (E)</t>
  </si>
  <si>
    <t xml:space="preserve"> b) Stundenverrechnungssatz vor MwSt (E)</t>
  </si>
  <si>
    <t xml:space="preserve"> Euro</t>
  </si>
  <si>
    <t>Maximal abrechenbare Stunden p.a.  (B)</t>
  </si>
  <si>
    <t>Verrechnungssatz vor Gewinnzuschlag (C)</t>
  </si>
  <si>
    <t>Arbeitsblatt mit Beispielzahlen (Quelle: Betriebsvergleich SHK 2020)</t>
  </si>
  <si>
    <t>Betriebsvergleich 2020 der LGH für Sanitär-Heizung-Klima</t>
  </si>
  <si>
    <t>Größenklasse I: Mitarbeiterzahl 1,0 - 9,9</t>
  </si>
  <si>
    <r>
      <rPr>
        <b/>
        <sz val="10"/>
        <rFont val="Arial"/>
        <family val="2"/>
      </rPr>
      <t>Schritt 5:</t>
    </r>
    <r>
      <rPr>
        <sz val="10"/>
        <rFont val="Arial"/>
        <family val="2"/>
      </rPr>
      <t xml:space="preserve"> Gewinnzuschlag (E): Hierfür gibt es zwei alternative Rechenwege:</t>
    </r>
  </si>
  <si>
    <r>
      <t>Autor:</t>
    </r>
    <r>
      <rPr>
        <sz val="10"/>
        <rFont val="Arial"/>
        <family val="2"/>
      </rPr>
      <t xml:space="preserve"> Dipl.-Kaufm. Carl-Dietrich Sander, UnternehmerBerater | www.cd-sander.de</t>
    </r>
  </si>
  <si>
    <t>4. Stundenverrechnungssatz vor Gewinnzuschlag (D)</t>
  </si>
  <si>
    <t>Erklärung: Bei den Kosten wurde der Materialaufwand mit erfasst – zu Einkaufspreisen (C11). In den Kundenrechnungen wird das Material mit Aufschlag weitergegeben. Dieser Aufschlag trägt zur Deckung der Kosten bei, daher kann der Stundenverrechnungssatz in dieser Höhe niedriger ausfallen.</t>
  </si>
  <si>
    <r>
      <rPr>
        <b/>
        <sz val="10"/>
        <rFont val="Arial"/>
        <family val="2"/>
      </rPr>
      <t>Schritt 3:</t>
    </r>
    <r>
      <rPr>
        <sz val="10"/>
        <rFont val="Arial"/>
        <family val="2"/>
      </rPr>
      <t xml:space="preserve"> Herausrechnen des Materialaufwands (C): durchschnittlichen Aufschlagssatz in % (eintragen in B47).</t>
    </r>
  </si>
  <si>
    <r>
      <rPr>
        <b/>
        <sz val="10"/>
        <color theme="1" tint="0.34998626667073579"/>
        <rFont val="Arial"/>
        <family val="2"/>
      </rPr>
      <t>Schritt 4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Stundenverrechnungssatz vor Gewinnzuschlag (D):</t>
    </r>
  </si>
  <si>
    <r>
      <rPr>
        <sz val="10"/>
        <rFont val="Arial"/>
        <family val="2"/>
      </rPr>
      <t>Aus dem Aufschlagssatz (B47)</t>
    </r>
    <r>
      <rPr>
        <sz val="10"/>
        <color theme="1" tint="0.34998626667073579"/>
        <rFont val="Arial"/>
        <family val="2"/>
      </rPr>
      <t xml:space="preserve"> errechnet das Programm: </t>
    </r>
  </si>
  <si>
    <t>C69 bzw. C70 ist jeweils der Stundenverrechnungssatz mit Gewinnzuschlag netto (E) – also vor Umsatzsteuer.</t>
  </si>
  <si>
    <r>
      <t xml:space="preserve">  -   den Kalkulationsaufschlag in Euro, </t>
    </r>
    <r>
      <rPr>
        <sz val="9"/>
        <color theme="1" tint="0.34998626667073579"/>
        <rFont val="Arial"/>
        <family val="2"/>
      </rPr>
      <t xml:space="preserve">Ergebnis </t>
    </r>
    <r>
      <rPr>
        <sz val="9"/>
        <rFont val="Arial"/>
        <family val="2"/>
      </rPr>
      <t>(C47).</t>
    </r>
  </si>
  <si>
    <r>
      <t xml:space="preserve">  -   die Summe von Materialeinkaufswert und Kalkulationsaufschlag, </t>
    </r>
    <r>
      <rPr>
        <sz val="9"/>
        <color theme="1" tint="0.34998626667073579"/>
        <rFont val="Arial"/>
        <family val="2"/>
      </rPr>
      <t xml:space="preserve">Ergebnis </t>
    </r>
    <r>
      <rPr>
        <sz val="9"/>
        <rFont val="Arial"/>
        <family val="2"/>
      </rPr>
      <t>(C49).</t>
    </r>
  </si>
  <si>
    <r>
      <t xml:space="preserve">  -   sowie (als Differenz von C19 - C49) die "Über die Stunden zu verrechnenden Kosten", </t>
    </r>
    <r>
      <rPr>
        <sz val="9"/>
        <color theme="1" tint="0.34998626667073579"/>
        <rFont val="Arial"/>
        <family val="2"/>
      </rPr>
      <t xml:space="preserve">Ergebnis </t>
    </r>
    <r>
      <rPr>
        <sz val="9"/>
        <rFont val="Arial"/>
        <family val="2"/>
      </rPr>
      <t>(C51).</t>
    </r>
  </si>
  <si>
    <r>
      <t xml:space="preserve">  -   </t>
    </r>
    <r>
      <rPr>
        <sz val="9"/>
        <color theme="1" tint="0.34998626667073579"/>
        <rFont val="Arial"/>
        <family val="2"/>
      </rPr>
      <t>das Programm errechnet:</t>
    </r>
    <r>
      <rPr>
        <sz val="9"/>
        <rFont val="Arial"/>
        <family val="2"/>
      </rPr>
      <t xml:space="preserve"> C56 (=C51) geteilt durch C58 (=C42 (B)), </t>
    </r>
    <r>
      <rPr>
        <sz val="9"/>
        <color theme="1" tint="0.34998626667073579"/>
        <rFont val="Arial"/>
        <family val="2"/>
      </rPr>
      <t xml:space="preserve">Ergebnis </t>
    </r>
    <r>
      <rPr>
        <sz val="9"/>
        <rFont val="Arial"/>
        <family val="2"/>
      </rPr>
      <t>(C60) (D)).</t>
    </r>
  </si>
  <si>
    <r>
      <t xml:space="preserve">a)     Gewinnzuschlag als %-Satz (eintragen in B66), der auf (D) aufgeschlagen wird, </t>
    </r>
    <r>
      <rPr>
        <sz val="10"/>
        <color theme="1" tint="0.34998626667073579"/>
        <rFont val="Arial"/>
        <family val="2"/>
      </rPr>
      <t xml:space="preserve">Ergebnis </t>
    </r>
    <r>
      <rPr>
        <sz val="10"/>
        <rFont val="Arial"/>
        <family val="2"/>
      </rPr>
      <t>(C69).</t>
    </r>
  </si>
  <si>
    <r>
      <t xml:space="preserve">b)     Gewinnzuschlag als €-Betrag (eintragen in C67), der zu (D) addiert wird, </t>
    </r>
    <r>
      <rPr>
        <sz val="10"/>
        <color theme="1" tint="0.34998626667073579"/>
        <rFont val="Arial"/>
        <family val="2"/>
      </rPr>
      <t xml:space="preserve">Ergebnis </t>
    </r>
    <r>
      <rPr>
        <sz val="10"/>
        <rFont val="Arial"/>
        <family val="2"/>
      </rPr>
      <t>(C70).</t>
    </r>
  </si>
  <si>
    <r>
      <rPr>
        <b/>
        <sz val="10"/>
        <rFont val="Arial"/>
        <family val="2"/>
      </rPr>
      <t>Schritt 1:</t>
    </r>
    <r>
      <rPr>
        <sz val="10"/>
        <rFont val="Arial"/>
        <family val="2"/>
      </rPr>
      <t xml:space="preserve"> Kosten (A) erfassen: (eintragen in C10 bis C16)</t>
    </r>
  </si>
  <si>
    <r>
      <rPr>
        <b/>
        <sz val="10"/>
        <rFont val="Arial"/>
        <family val="2"/>
      </rPr>
      <t>Schritt 2:</t>
    </r>
    <r>
      <rPr>
        <sz val="10"/>
        <rFont val="Arial"/>
        <family val="2"/>
      </rPr>
      <t xml:space="preserve"> Maximal abrechenbare Stunden (B) errechnen: (eintragen in B24 bis B40), </t>
    </r>
    <r>
      <rPr>
        <sz val="10"/>
        <color theme="1" tint="0.34998626667073579"/>
        <rFont val="Arial"/>
        <family val="2"/>
      </rPr>
      <t xml:space="preserve">Ergebnis </t>
    </r>
    <r>
      <rPr>
        <sz val="10"/>
        <rFont val="Arial"/>
        <family val="2"/>
      </rPr>
      <t>(C42).</t>
    </r>
  </si>
  <si>
    <t xml:space="preserve">Zu: IKZ Haustechnik 02-2023, Beitrag: "Stundenverrechnungssatz ermitteln"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</si>
</sst>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Symbol"/>
      <family val="1"/>
      <charset val="2"/>
    </font>
    <font>
      <b/>
      <sz val="12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9"/>
      <name val="Arial"/>
      <family val="2"/>
    </font>
    <font>
      <sz val="9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2E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3" xfId="0" applyFont="1" applyBorder="1"/>
    <xf numFmtId="0" fontId="0" fillId="0" borderId="0" xfId="0" applyBorder="1"/>
    <xf numFmtId="0" fontId="0" fillId="0" borderId="3" xfId="0" applyBorder="1"/>
    <xf numFmtId="0" fontId="1" fillId="0" borderId="0" xfId="0" applyFont="1" applyBorder="1"/>
    <xf numFmtId="0" fontId="2" fillId="0" borderId="3" xfId="0" applyFont="1" applyBorder="1"/>
    <xf numFmtId="165" fontId="0" fillId="0" borderId="0" xfId="0" applyNumberFormat="1" applyBorder="1"/>
    <xf numFmtId="0" fontId="3" fillId="0" borderId="0" xfId="0" applyFont="1" applyAlignment="1">
      <alignment horizontal="left"/>
    </xf>
    <xf numFmtId="0" fontId="0" fillId="2" borderId="0" xfId="0" applyFill="1" applyBorder="1"/>
    <xf numFmtId="0" fontId="0" fillId="3" borderId="0" xfId="0" applyFill="1" applyBorder="1"/>
    <xf numFmtId="164" fontId="0" fillId="2" borderId="0" xfId="0" applyNumberFormat="1" applyFill="1" applyBorder="1"/>
    <xf numFmtId="164" fontId="0" fillId="3" borderId="0" xfId="0" applyNumberFormat="1" applyFill="1" applyBorder="1"/>
    <xf numFmtId="165" fontId="2" fillId="0" borderId="0" xfId="0" applyNumberFormat="1" applyFont="1" applyBorder="1"/>
    <xf numFmtId="165" fontId="0" fillId="2" borderId="0" xfId="0" applyNumberFormat="1" applyFill="1" applyBorder="1"/>
    <xf numFmtId="0" fontId="4" fillId="0" borderId="1" xfId="0" applyFont="1" applyBorder="1"/>
    <xf numFmtId="0" fontId="1" fillId="0" borderId="3" xfId="0" applyFont="1" applyFill="1" applyBorder="1"/>
    <xf numFmtId="0" fontId="0" fillId="0" borderId="0" xfId="0" applyFill="1" applyBorder="1"/>
    <xf numFmtId="0" fontId="0" fillId="0" borderId="3" xfId="0" applyFill="1" applyBorder="1"/>
    <xf numFmtId="0" fontId="2" fillId="0" borderId="3" xfId="0" applyFont="1" applyFill="1" applyBorder="1"/>
    <xf numFmtId="3" fontId="0" fillId="0" borderId="0" xfId="0" applyNumberFormat="1" applyFill="1" applyBorder="1"/>
    <xf numFmtId="0" fontId="1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165" fontId="0" fillId="0" borderId="0" xfId="0" applyNumberFormat="1" applyFill="1" applyBorder="1"/>
    <xf numFmtId="165" fontId="2" fillId="0" borderId="0" xfId="0" applyNumberFormat="1" applyFont="1" applyFill="1" applyBorder="1"/>
    <xf numFmtId="4" fontId="0" fillId="0" borderId="0" xfId="0" applyNumberFormat="1" applyFill="1" applyBorder="1"/>
    <xf numFmtId="0" fontId="1" fillId="0" borderId="0" xfId="0" applyFont="1" applyFill="1" applyBorder="1"/>
    <xf numFmtId="0" fontId="2" fillId="0" borderId="0" xfId="0" applyFont="1" applyFill="1" applyBorder="1"/>
    <xf numFmtId="2" fontId="0" fillId="0" borderId="0" xfId="0" applyNumberFormat="1" applyFill="1" applyBorder="1"/>
    <xf numFmtId="2" fontId="1" fillId="0" borderId="0" xfId="0" applyNumberFormat="1" applyFont="1" applyFill="1" applyBorder="1"/>
    <xf numFmtId="0" fontId="1" fillId="0" borderId="0" xfId="0" applyFont="1" applyFill="1"/>
    <xf numFmtId="0" fontId="4" fillId="0" borderId="1" xfId="0" applyFont="1" applyBorder="1" applyProtection="1">
      <protection locked="0"/>
    </xf>
    <xf numFmtId="0" fontId="0" fillId="0" borderId="7" xfId="0" applyBorder="1"/>
    <xf numFmtId="0" fontId="0" fillId="0" borderId="8" xfId="0" applyBorder="1"/>
    <xf numFmtId="0" fontId="1" fillId="0" borderId="3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3" fontId="0" fillId="2" borderId="8" xfId="0" applyNumberFormat="1" applyFill="1" applyBorder="1"/>
    <xf numFmtId="3" fontId="0" fillId="0" borderId="8" xfId="0" applyNumberFormat="1" applyBorder="1"/>
    <xf numFmtId="0" fontId="1" fillId="0" borderId="3" xfId="0" applyFont="1" applyBorder="1" applyAlignment="1">
      <alignment horizontal="left"/>
    </xf>
    <xf numFmtId="0" fontId="0" fillId="0" borderId="8" xfId="0" applyBorder="1" applyAlignment="1">
      <alignment horizontal="center"/>
    </xf>
    <xf numFmtId="4" fontId="0" fillId="0" borderId="8" xfId="0" applyNumberFormat="1" applyBorder="1"/>
    <xf numFmtId="2" fontId="0" fillId="0" borderId="8" xfId="0" applyNumberFormat="1" applyBorder="1"/>
    <xf numFmtId="2" fontId="0" fillId="2" borderId="8" xfId="0" applyNumberFormat="1" applyFill="1" applyBorder="1"/>
    <xf numFmtId="2" fontId="1" fillId="0" borderId="8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8" xfId="0" applyFont="1" applyBorder="1"/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0" fillId="2" borderId="8" xfId="0" applyNumberFormat="1" applyFill="1" applyBorder="1" applyProtection="1">
      <protection locked="0"/>
    </xf>
    <xf numFmtId="3" fontId="0" fillId="0" borderId="8" xfId="0" applyNumberFormat="1" applyBorder="1" applyProtection="1"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3" borderId="0" xfId="0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165" fontId="0" fillId="2" borderId="0" xfId="0" applyNumberFormat="1" applyFill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2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4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2" fontId="1" fillId="0" borderId="8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4" fillId="4" borderId="4" xfId="0" applyFont="1" applyFill="1" applyBorder="1"/>
    <xf numFmtId="0" fontId="2" fillId="4" borderId="5" xfId="0" applyFont="1" applyFill="1" applyBorder="1"/>
    <xf numFmtId="0" fontId="1" fillId="4" borderId="5" xfId="0" applyFont="1" applyFill="1" applyBorder="1"/>
    <xf numFmtId="0" fontId="4" fillId="4" borderId="5" xfId="0" applyFont="1" applyFill="1" applyBorder="1"/>
    <xf numFmtId="0" fontId="2" fillId="4" borderId="5" xfId="0" applyFont="1" applyFill="1" applyBorder="1" applyAlignment="1">
      <alignment vertical="center"/>
    </xf>
    <xf numFmtId="3" fontId="0" fillId="0" borderId="8" xfId="0" applyNumberFormat="1" applyFill="1" applyBorder="1"/>
    <xf numFmtId="0" fontId="2" fillId="4" borderId="5" xfId="0" applyFont="1" applyFill="1" applyBorder="1" applyAlignment="1" applyProtection="1">
      <alignment wrapText="1"/>
      <protection locked="0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7" fillId="0" borderId="0" xfId="0" applyFont="1"/>
    <xf numFmtId="0" fontId="7" fillId="4" borderId="5" xfId="0" quotePrefix="1" applyFont="1" applyFill="1" applyBorder="1" applyAlignment="1" applyProtection="1">
      <alignment vertical="top" wrapText="1"/>
      <protection locked="0"/>
    </xf>
    <xf numFmtId="0" fontId="7" fillId="4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vertical="top"/>
    </xf>
    <xf numFmtId="3" fontId="7" fillId="0" borderId="0" xfId="0" applyNumberFormat="1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4" borderId="5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zoomScaleNormal="100" workbookViewId="0">
      <selection activeCell="B12" sqref="B12"/>
    </sheetView>
  </sheetViews>
  <sheetFormatPr baseColWidth="10" defaultRowHeight="12.5" x14ac:dyDescent="0.25"/>
  <cols>
    <col min="1" max="1" width="48.453125" customWidth="1"/>
    <col min="2" max="2" width="21.36328125" customWidth="1"/>
    <col min="3" max="3" width="17.6328125" customWidth="1"/>
  </cols>
  <sheetData>
    <row r="1" spans="1:3" ht="15.5" x14ac:dyDescent="0.35">
      <c r="A1" s="16" t="s">
        <v>31</v>
      </c>
      <c r="B1" s="2"/>
      <c r="C1" s="36"/>
    </row>
    <row r="2" spans="1:3" x14ac:dyDescent="0.25">
      <c r="A2" s="7" t="s">
        <v>68</v>
      </c>
      <c r="B2" s="4"/>
      <c r="C2" s="37"/>
    </row>
    <row r="3" spans="1:3" x14ac:dyDescent="0.25">
      <c r="A3" s="7"/>
      <c r="B3" s="4"/>
      <c r="C3" s="37"/>
    </row>
    <row r="4" spans="1:3" ht="13" x14ac:dyDescent="0.3">
      <c r="A4" s="3" t="s">
        <v>53</v>
      </c>
      <c r="B4" s="4"/>
      <c r="C4" s="37"/>
    </row>
    <row r="5" spans="1:3" ht="13" x14ac:dyDescent="0.3">
      <c r="A5" s="3"/>
      <c r="B5" s="4"/>
      <c r="C5" s="37"/>
    </row>
    <row r="6" spans="1:3" ht="13" x14ac:dyDescent="0.3">
      <c r="A6" s="17" t="s">
        <v>49</v>
      </c>
      <c r="B6" s="4"/>
      <c r="C6" s="37"/>
    </row>
    <row r="7" spans="1:3" ht="13" x14ac:dyDescent="0.3">
      <c r="A7" s="17"/>
      <c r="B7" s="4"/>
      <c r="C7" s="37"/>
    </row>
    <row r="8" spans="1:3" ht="13" x14ac:dyDescent="0.3">
      <c r="A8" s="3"/>
      <c r="B8" s="4"/>
      <c r="C8" s="37"/>
    </row>
    <row r="9" spans="1:3" ht="13" x14ac:dyDescent="0.25">
      <c r="A9" s="38" t="s">
        <v>25</v>
      </c>
      <c r="B9" s="4"/>
      <c r="C9" s="43" t="s">
        <v>46</v>
      </c>
    </row>
    <row r="10" spans="1:3" x14ac:dyDescent="0.25">
      <c r="A10" s="5"/>
      <c r="B10" s="4"/>
      <c r="C10" s="37"/>
    </row>
    <row r="11" spans="1:3" x14ac:dyDescent="0.25">
      <c r="A11" s="7" t="s">
        <v>11</v>
      </c>
      <c r="B11" s="4"/>
      <c r="C11" s="40">
        <v>320460</v>
      </c>
    </row>
    <row r="12" spans="1:3" x14ac:dyDescent="0.25">
      <c r="A12" s="5"/>
      <c r="B12" s="4"/>
      <c r="C12" s="41"/>
    </row>
    <row r="13" spans="1:3" x14ac:dyDescent="0.25">
      <c r="A13" s="7" t="s">
        <v>13</v>
      </c>
      <c r="B13" s="4"/>
      <c r="C13" s="40">
        <v>281039</v>
      </c>
    </row>
    <row r="14" spans="1:3" x14ac:dyDescent="0.25">
      <c r="A14" s="5"/>
      <c r="B14" s="4"/>
      <c r="C14" s="41"/>
    </row>
    <row r="15" spans="1:3" x14ac:dyDescent="0.25">
      <c r="A15" s="7" t="s">
        <v>12</v>
      </c>
      <c r="B15" s="4"/>
      <c r="C15" s="40">
        <v>90524</v>
      </c>
    </row>
    <row r="16" spans="1:3" x14ac:dyDescent="0.25">
      <c r="A16" s="5"/>
      <c r="B16" s="4"/>
      <c r="C16" s="41"/>
    </row>
    <row r="17" spans="1:3" x14ac:dyDescent="0.25">
      <c r="A17" s="7" t="s">
        <v>14</v>
      </c>
      <c r="B17" s="4"/>
      <c r="C17" s="40">
        <v>21460</v>
      </c>
    </row>
    <row r="18" spans="1:3" x14ac:dyDescent="0.25">
      <c r="A18" s="5"/>
      <c r="B18" s="4"/>
      <c r="C18" s="41"/>
    </row>
    <row r="19" spans="1:3" x14ac:dyDescent="0.25">
      <c r="A19" s="5" t="s">
        <v>40</v>
      </c>
      <c r="B19" s="4"/>
      <c r="C19" s="87">
        <f>SUM(C11:C18)</f>
        <v>713483</v>
      </c>
    </row>
    <row r="20" spans="1:3" ht="13" x14ac:dyDescent="0.3">
      <c r="A20" s="3"/>
      <c r="B20" s="4"/>
      <c r="C20" s="37"/>
    </row>
    <row r="21" spans="1:3" ht="13" x14ac:dyDescent="0.3">
      <c r="A21" s="3"/>
      <c r="B21" s="4"/>
      <c r="C21" s="37"/>
    </row>
    <row r="22" spans="1:3" ht="13" x14ac:dyDescent="0.3">
      <c r="A22" s="42" t="s">
        <v>26</v>
      </c>
      <c r="B22" s="4"/>
      <c r="C22" s="43" t="s">
        <v>3</v>
      </c>
    </row>
    <row r="23" spans="1:3" x14ac:dyDescent="0.25">
      <c r="A23" s="5"/>
      <c r="B23" s="4"/>
      <c r="C23" s="37"/>
    </row>
    <row r="24" spans="1:3" x14ac:dyDescent="0.25">
      <c r="A24" s="5" t="s">
        <v>1</v>
      </c>
      <c r="B24" s="10">
        <v>252</v>
      </c>
      <c r="C24" s="41" t="s">
        <v>0</v>
      </c>
    </row>
    <row r="25" spans="1:3" x14ac:dyDescent="0.25">
      <c r="A25" s="5"/>
      <c r="B25" s="4"/>
      <c r="C25" s="41"/>
    </row>
    <row r="26" spans="1:3" x14ac:dyDescent="0.25">
      <c r="A26" s="7" t="s">
        <v>17</v>
      </c>
      <c r="B26" s="10">
        <v>26</v>
      </c>
      <c r="C26" s="41"/>
    </row>
    <row r="27" spans="1:3" x14ac:dyDescent="0.25">
      <c r="A27" s="5"/>
      <c r="B27" s="4"/>
      <c r="C27" s="41"/>
    </row>
    <row r="28" spans="1:3" x14ac:dyDescent="0.25">
      <c r="A28" s="7" t="s">
        <v>15</v>
      </c>
      <c r="B28" s="10">
        <v>11</v>
      </c>
      <c r="C28" s="41"/>
    </row>
    <row r="29" spans="1:3" x14ac:dyDescent="0.25">
      <c r="A29" s="5"/>
      <c r="B29" s="4"/>
      <c r="C29" s="41"/>
    </row>
    <row r="30" spans="1:3" x14ac:dyDescent="0.25">
      <c r="A30" s="7" t="s">
        <v>16</v>
      </c>
      <c r="B30" s="10">
        <v>1</v>
      </c>
      <c r="C30" s="41"/>
    </row>
    <row r="31" spans="1:3" x14ac:dyDescent="0.25">
      <c r="A31" s="7"/>
      <c r="B31" s="11"/>
      <c r="C31" s="41"/>
    </row>
    <row r="32" spans="1:3" x14ac:dyDescent="0.25">
      <c r="A32" s="7" t="s">
        <v>18</v>
      </c>
      <c r="B32" s="11">
        <f>+B24-B26-B28-B30</f>
        <v>214</v>
      </c>
      <c r="C32" s="41"/>
    </row>
    <row r="33" spans="1:3" x14ac:dyDescent="0.25">
      <c r="A33" s="7"/>
      <c r="B33" s="4"/>
      <c r="C33" s="41"/>
    </row>
    <row r="34" spans="1:3" x14ac:dyDescent="0.25">
      <c r="A34" s="7" t="s">
        <v>19</v>
      </c>
      <c r="B34" s="10">
        <v>7.4</v>
      </c>
      <c r="C34" s="41">
        <f>+B32*B34</f>
        <v>1583.6000000000001</v>
      </c>
    </row>
    <row r="35" spans="1:3" x14ac:dyDescent="0.25">
      <c r="A35" s="5"/>
      <c r="B35" s="4"/>
      <c r="C35" s="41"/>
    </row>
    <row r="36" spans="1:3" x14ac:dyDescent="0.25">
      <c r="A36" s="7" t="s">
        <v>20</v>
      </c>
      <c r="B36" s="12">
        <v>4.4000000000000004</v>
      </c>
      <c r="C36" s="41">
        <f>+C34*B36</f>
        <v>6967.8400000000011</v>
      </c>
    </row>
    <row r="37" spans="1:3" x14ac:dyDescent="0.25">
      <c r="A37" s="7"/>
      <c r="B37" s="13"/>
      <c r="C37" s="41"/>
    </row>
    <row r="38" spans="1:3" x14ac:dyDescent="0.25">
      <c r="A38" s="5" t="s">
        <v>7</v>
      </c>
      <c r="B38" s="10">
        <v>80</v>
      </c>
      <c r="C38" s="41">
        <f>+B38*B34</f>
        <v>592</v>
      </c>
    </row>
    <row r="39" spans="1:3" x14ac:dyDescent="0.25">
      <c r="A39" s="5"/>
      <c r="B39" s="4"/>
      <c r="C39" s="41"/>
    </row>
    <row r="40" spans="1:3" x14ac:dyDescent="0.25">
      <c r="A40" s="5" t="s">
        <v>2</v>
      </c>
      <c r="B40" s="10">
        <v>20</v>
      </c>
      <c r="C40" s="41">
        <f>-(C36+C38)/100*B40</f>
        <v>-1511.9680000000003</v>
      </c>
    </row>
    <row r="41" spans="1:3" x14ac:dyDescent="0.25">
      <c r="A41" s="5"/>
      <c r="B41" s="4"/>
      <c r="C41" s="41"/>
    </row>
    <row r="42" spans="1:3" x14ac:dyDescent="0.25">
      <c r="A42" s="7" t="s">
        <v>47</v>
      </c>
      <c r="B42" s="4"/>
      <c r="C42" s="87">
        <f>SUM(C36:C40)</f>
        <v>6047.8720000000012</v>
      </c>
    </row>
    <row r="43" spans="1:3" x14ac:dyDescent="0.25">
      <c r="A43" s="5"/>
      <c r="B43" s="4"/>
      <c r="C43" s="37"/>
    </row>
    <row r="44" spans="1:3" x14ac:dyDescent="0.25">
      <c r="A44" s="5"/>
      <c r="B44" s="4"/>
      <c r="C44" s="37"/>
    </row>
    <row r="45" spans="1:3" ht="13" x14ac:dyDescent="0.3">
      <c r="A45" s="3" t="s">
        <v>34</v>
      </c>
      <c r="B45" s="4"/>
      <c r="C45" s="39" t="s">
        <v>38</v>
      </c>
    </row>
    <row r="46" spans="1:3" ht="13" x14ac:dyDescent="0.3">
      <c r="A46" s="3"/>
      <c r="B46" s="4"/>
      <c r="C46" s="37"/>
    </row>
    <row r="47" spans="1:3" x14ac:dyDescent="0.25">
      <c r="A47" s="7" t="s">
        <v>21</v>
      </c>
      <c r="B47" s="15">
        <v>0.25</v>
      </c>
      <c r="C47" s="41">
        <f>C11*B47</f>
        <v>80115</v>
      </c>
    </row>
    <row r="48" spans="1:3" x14ac:dyDescent="0.25">
      <c r="A48" s="5"/>
      <c r="B48" s="8"/>
      <c r="C48" s="41"/>
    </row>
    <row r="49" spans="1:9" x14ac:dyDescent="0.25">
      <c r="A49" s="5" t="s">
        <v>5</v>
      </c>
      <c r="B49" s="14" t="s">
        <v>0</v>
      </c>
      <c r="C49" s="41">
        <f>+C11+C47</f>
        <v>400575</v>
      </c>
      <c r="H49" s="4"/>
      <c r="I49" s="4"/>
    </row>
    <row r="50" spans="1:9" x14ac:dyDescent="0.25">
      <c r="A50" s="5"/>
      <c r="B50" s="4"/>
      <c r="C50" s="41"/>
    </row>
    <row r="51" spans="1:9" x14ac:dyDescent="0.25">
      <c r="A51" s="5" t="s">
        <v>27</v>
      </c>
      <c r="B51" s="4"/>
      <c r="C51" s="41">
        <f>+C19-C49</f>
        <v>312908</v>
      </c>
    </row>
    <row r="52" spans="1:9" x14ac:dyDescent="0.25">
      <c r="A52" s="5"/>
      <c r="B52" s="4"/>
      <c r="C52" s="41"/>
    </row>
    <row r="53" spans="1:9" x14ac:dyDescent="0.25">
      <c r="A53" s="5"/>
      <c r="B53" s="4"/>
      <c r="C53" s="37"/>
    </row>
    <row r="54" spans="1:9" ht="13" x14ac:dyDescent="0.3">
      <c r="A54" s="3" t="s">
        <v>54</v>
      </c>
      <c r="B54" s="4"/>
      <c r="C54" s="37"/>
    </row>
    <row r="55" spans="1:9" x14ac:dyDescent="0.25">
      <c r="A55" s="5"/>
      <c r="B55" s="4"/>
      <c r="C55" s="37"/>
    </row>
    <row r="56" spans="1:9" x14ac:dyDescent="0.25">
      <c r="A56" s="7" t="s">
        <v>4</v>
      </c>
      <c r="B56" s="4" t="s">
        <v>39</v>
      </c>
      <c r="C56" s="41">
        <f>+C51</f>
        <v>312908</v>
      </c>
    </row>
    <row r="57" spans="1:9" x14ac:dyDescent="0.25">
      <c r="A57" s="5"/>
      <c r="B57" s="4"/>
      <c r="C57" s="37"/>
    </row>
    <row r="58" spans="1:9" x14ac:dyDescent="0.25">
      <c r="A58" s="7" t="s">
        <v>22</v>
      </c>
      <c r="B58" s="4" t="s">
        <v>6</v>
      </c>
      <c r="C58" s="41">
        <f>+C42</f>
        <v>6047.8720000000012</v>
      </c>
    </row>
    <row r="59" spans="1:9" x14ac:dyDescent="0.25">
      <c r="A59" s="5"/>
      <c r="B59" s="4"/>
      <c r="C59" s="37"/>
    </row>
    <row r="60" spans="1:9" x14ac:dyDescent="0.25">
      <c r="A60" s="7" t="s">
        <v>48</v>
      </c>
      <c r="B60" s="4" t="s">
        <v>36</v>
      </c>
      <c r="C60" s="44">
        <f>+C56/C58</f>
        <v>51.738528857753593</v>
      </c>
    </row>
    <row r="61" spans="1:9" x14ac:dyDescent="0.25">
      <c r="A61" s="5"/>
      <c r="B61" s="4"/>
      <c r="C61" s="37"/>
    </row>
    <row r="62" spans="1:9" ht="13" x14ac:dyDescent="0.3">
      <c r="A62" s="3" t="s">
        <v>28</v>
      </c>
      <c r="B62" s="4"/>
      <c r="C62" s="37"/>
    </row>
    <row r="63" spans="1:9" ht="13" x14ac:dyDescent="0.3">
      <c r="A63" s="3"/>
      <c r="B63" s="4"/>
      <c r="C63" s="37"/>
    </row>
    <row r="64" spans="1:9" x14ac:dyDescent="0.25">
      <c r="A64" s="7" t="s">
        <v>23</v>
      </c>
      <c r="B64" s="4" t="s">
        <v>39</v>
      </c>
      <c r="C64" s="44">
        <f>+C60</f>
        <v>51.738528857753593</v>
      </c>
    </row>
    <row r="65" spans="1:3" x14ac:dyDescent="0.25">
      <c r="A65" s="5"/>
      <c r="B65" s="4"/>
      <c r="C65" s="37"/>
    </row>
    <row r="66" spans="1:3" x14ac:dyDescent="0.25">
      <c r="A66" s="5" t="s">
        <v>8</v>
      </c>
      <c r="B66" s="10">
        <v>10</v>
      </c>
      <c r="C66" s="45">
        <f>+C60/100*B66</f>
        <v>5.1738528857753598</v>
      </c>
    </row>
    <row r="67" spans="1:3" x14ac:dyDescent="0.25">
      <c r="A67" s="5" t="s">
        <v>37</v>
      </c>
      <c r="B67" s="4"/>
      <c r="C67" s="46">
        <v>8</v>
      </c>
    </row>
    <row r="68" spans="1:3" x14ac:dyDescent="0.25">
      <c r="A68" s="5"/>
      <c r="B68" s="4"/>
      <c r="C68" s="37"/>
    </row>
    <row r="69" spans="1:3" s="1" customFormat="1" ht="13" x14ac:dyDescent="0.3">
      <c r="A69" s="3" t="s">
        <v>9</v>
      </c>
      <c r="B69" s="6" t="s">
        <v>36</v>
      </c>
      <c r="C69" s="47">
        <f>+C60+C66</f>
        <v>56.912381743528954</v>
      </c>
    </row>
    <row r="70" spans="1:3" s="1" customFormat="1" ht="13" x14ac:dyDescent="0.3">
      <c r="A70" s="3" t="s">
        <v>10</v>
      </c>
      <c r="B70" s="6" t="str">
        <f>+B69</f>
        <v xml:space="preserve">  Euro / Std.</v>
      </c>
      <c r="C70" s="47">
        <f>+C60+C67</f>
        <v>59.738528857753593</v>
      </c>
    </row>
    <row r="71" spans="1:3" s="1" customFormat="1" ht="13" x14ac:dyDescent="0.3">
      <c r="A71" s="3"/>
      <c r="B71" s="6"/>
      <c r="C71" s="51"/>
    </row>
    <row r="72" spans="1:3" s="1" customFormat="1" ht="13" x14ac:dyDescent="0.3">
      <c r="A72" s="3" t="s">
        <v>24</v>
      </c>
      <c r="B72" s="6"/>
      <c r="C72" s="51"/>
    </row>
    <row r="73" spans="1:3" s="1" customFormat="1" ht="13" x14ac:dyDescent="0.3">
      <c r="A73" s="7" t="s">
        <v>50</v>
      </c>
      <c r="B73" s="6"/>
      <c r="C73" s="51"/>
    </row>
    <row r="74" spans="1:3" s="1" customFormat="1" ht="13" x14ac:dyDescent="0.3">
      <c r="A74" s="7" t="s">
        <v>51</v>
      </c>
      <c r="B74" s="6"/>
      <c r="C74" s="51"/>
    </row>
    <row r="75" spans="1:3" s="1" customFormat="1" ht="13" x14ac:dyDescent="0.3">
      <c r="A75" s="48"/>
      <c r="B75" s="49"/>
      <c r="C75" s="50"/>
    </row>
    <row r="76" spans="1:3" s="1" customFormat="1" ht="13" x14ac:dyDescent="0.3">
      <c r="A76" s="7"/>
      <c r="B76" s="6"/>
      <c r="C76" s="6"/>
    </row>
    <row r="77" spans="1:3" x14ac:dyDescent="0.25">
      <c r="A77" s="7"/>
      <c r="B77" s="4"/>
      <c r="C77" s="4"/>
    </row>
    <row r="78" spans="1:3" x14ac:dyDescent="0.25">
      <c r="A78" s="9"/>
    </row>
    <row r="79" spans="1:3" x14ac:dyDescent="0.25">
      <c r="A79" s="4"/>
    </row>
  </sheetData>
  <phoneticPr fontId="0" type="noConversion"/>
  <printOptions gridLines="1"/>
  <pageMargins left="0.78740157499999996" right="0.78740157499999996" top="0.984251969" bottom="0.984251969" header="0.4921259845" footer="0.4921259845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zoomScale="145" zoomScaleNormal="145" workbookViewId="0">
      <selection activeCell="A7" sqref="A7"/>
    </sheetView>
  </sheetViews>
  <sheetFormatPr baseColWidth="10" defaultRowHeight="12.5" x14ac:dyDescent="0.25"/>
  <cols>
    <col min="1" max="1" width="94.36328125" customWidth="1"/>
    <col min="2" max="2" width="19.08984375" customWidth="1"/>
    <col min="3" max="3" width="14.453125" customWidth="1"/>
  </cols>
  <sheetData>
    <row r="1" spans="1:3" ht="15.5" x14ac:dyDescent="0.35">
      <c r="A1" s="82" t="s">
        <v>33</v>
      </c>
      <c r="B1" s="2"/>
      <c r="C1" s="4"/>
    </row>
    <row r="2" spans="1:3" ht="21" customHeight="1" x14ac:dyDescent="0.25">
      <c r="A2" s="83" t="s">
        <v>68</v>
      </c>
      <c r="B2" s="4"/>
      <c r="C2" s="4"/>
    </row>
    <row r="3" spans="1:3" ht="15.65" customHeight="1" x14ac:dyDescent="0.3">
      <c r="A3" s="84" t="s">
        <v>53</v>
      </c>
      <c r="B3" s="4"/>
      <c r="C3" s="4"/>
    </row>
    <row r="4" spans="1:3" ht="15" customHeight="1" x14ac:dyDescent="0.3">
      <c r="A4" s="84"/>
      <c r="B4" s="4"/>
      <c r="C4" s="4"/>
    </row>
    <row r="5" spans="1:3" ht="15.5" x14ac:dyDescent="0.35">
      <c r="A5" s="85" t="s">
        <v>30</v>
      </c>
      <c r="B5" s="4"/>
      <c r="C5" s="4"/>
    </row>
    <row r="6" spans="1:3" ht="21" customHeight="1" x14ac:dyDescent="0.25">
      <c r="A6" s="86" t="s">
        <v>35</v>
      </c>
      <c r="B6" s="18"/>
      <c r="C6" s="18"/>
    </row>
    <row r="7" spans="1:3" ht="21" customHeight="1" x14ac:dyDescent="0.3">
      <c r="A7" s="83" t="s">
        <v>66</v>
      </c>
      <c r="B7" s="18"/>
      <c r="C7" s="18"/>
    </row>
    <row r="8" spans="1:3" ht="21" customHeight="1" x14ac:dyDescent="0.3">
      <c r="A8" s="83" t="s">
        <v>67</v>
      </c>
      <c r="B8" s="18"/>
      <c r="C8" s="18"/>
    </row>
    <row r="9" spans="1:3" ht="21" customHeight="1" x14ac:dyDescent="0.3">
      <c r="A9" s="83" t="s">
        <v>56</v>
      </c>
      <c r="B9" s="18"/>
      <c r="C9" s="18"/>
    </row>
    <row r="10" spans="1:3" s="96" customFormat="1" ht="42" customHeight="1" x14ac:dyDescent="0.25">
      <c r="A10" s="93" t="s">
        <v>55</v>
      </c>
      <c r="B10" s="94"/>
      <c r="C10" s="95"/>
    </row>
    <row r="11" spans="1:3" s="102" customFormat="1" ht="13.25" customHeight="1" x14ac:dyDescent="0.25">
      <c r="A11" s="103" t="s">
        <v>58</v>
      </c>
      <c r="B11" s="100"/>
      <c r="C11" s="101"/>
    </row>
    <row r="12" spans="1:3" s="91" customFormat="1" ht="13.25" customHeight="1" x14ac:dyDescent="0.25">
      <c r="A12" s="92" t="s">
        <v>60</v>
      </c>
      <c r="B12" s="89"/>
      <c r="C12" s="90"/>
    </row>
    <row r="13" spans="1:3" s="91" customFormat="1" ht="13.25" customHeight="1" x14ac:dyDescent="0.25">
      <c r="A13" s="92" t="s">
        <v>61</v>
      </c>
      <c r="B13" s="89"/>
      <c r="C13" s="90"/>
    </row>
    <row r="14" spans="1:3" s="99" customFormat="1" ht="16.25" customHeight="1" x14ac:dyDescent="0.25">
      <c r="A14" s="92" t="s">
        <v>62</v>
      </c>
      <c r="B14" s="97"/>
      <c r="C14" s="98"/>
    </row>
    <row r="15" spans="1:3" ht="17.399999999999999" customHeight="1" x14ac:dyDescent="0.3">
      <c r="A15" s="88" t="s">
        <v>57</v>
      </c>
      <c r="B15" s="18"/>
      <c r="C15" s="21"/>
    </row>
    <row r="16" spans="1:3" s="91" customFormat="1" ht="19.75" customHeight="1" x14ac:dyDescent="0.25">
      <c r="A16" s="92" t="s">
        <v>63</v>
      </c>
      <c r="B16" s="89"/>
      <c r="C16" s="90"/>
    </row>
    <row r="17" spans="1:3" ht="13" x14ac:dyDescent="0.3">
      <c r="A17" s="83" t="s">
        <v>52</v>
      </c>
      <c r="B17" s="18"/>
      <c r="C17" s="21"/>
    </row>
    <row r="18" spans="1:3" x14ac:dyDescent="0.25">
      <c r="A18" s="83" t="s">
        <v>64</v>
      </c>
      <c r="B18" s="18"/>
      <c r="C18" s="21"/>
    </row>
    <row r="19" spans="1:3" x14ac:dyDescent="0.25">
      <c r="A19" s="83" t="s">
        <v>65</v>
      </c>
      <c r="B19" s="18"/>
      <c r="C19" s="21"/>
    </row>
    <row r="20" spans="1:3" ht="23.4" customHeight="1" x14ac:dyDescent="0.25">
      <c r="A20" s="104" t="s">
        <v>59</v>
      </c>
      <c r="B20" s="18"/>
      <c r="C20" s="21"/>
    </row>
    <row r="21" spans="1:3" x14ac:dyDescent="0.25">
      <c r="A21" s="19"/>
      <c r="B21" s="18"/>
      <c r="C21" s="21"/>
    </row>
    <row r="22" spans="1:3" ht="13" x14ac:dyDescent="0.3">
      <c r="A22" s="17"/>
      <c r="B22" s="18"/>
      <c r="C22" s="18"/>
    </row>
    <row r="23" spans="1:3" ht="13" x14ac:dyDescent="0.3">
      <c r="A23" s="17"/>
      <c r="B23" s="18"/>
      <c r="C23" s="18"/>
    </row>
    <row r="24" spans="1:3" ht="13" x14ac:dyDescent="0.3">
      <c r="A24" s="22"/>
      <c r="B24" s="18"/>
      <c r="C24" s="23"/>
    </row>
    <row r="25" spans="1:3" x14ac:dyDescent="0.25">
      <c r="A25" s="19"/>
      <c r="B25" s="18"/>
      <c r="C25" s="18"/>
    </row>
    <row r="26" spans="1:3" x14ac:dyDescent="0.25">
      <c r="A26" s="19"/>
      <c r="B26" s="18"/>
      <c r="C26" s="21"/>
    </row>
    <row r="27" spans="1:3" x14ac:dyDescent="0.25">
      <c r="A27" s="19"/>
      <c r="B27" s="18"/>
      <c r="C27" s="21"/>
    </row>
    <row r="28" spans="1:3" x14ac:dyDescent="0.25">
      <c r="A28" s="20"/>
      <c r="B28" s="18"/>
      <c r="C28" s="21"/>
    </row>
    <row r="29" spans="1:3" x14ac:dyDescent="0.25">
      <c r="A29" s="19"/>
      <c r="B29" s="18"/>
      <c r="C29" s="21"/>
    </row>
    <row r="30" spans="1:3" x14ac:dyDescent="0.25">
      <c r="A30" s="20"/>
      <c r="B30" s="18"/>
      <c r="C30" s="21"/>
    </row>
    <row r="31" spans="1:3" x14ac:dyDescent="0.25">
      <c r="A31" s="19"/>
      <c r="B31" s="18"/>
      <c r="C31" s="21"/>
    </row>
    <row r="32" spans="1:3" x14ac:dyDescent="0.25">
      <c r="A32" s="20"/>
      <c r="B32" s="18"/>
      <c r="C32" s="21"/>
    </row>
    <row r="33" spans="1:3" x14ac:dyDescent="0.25">
      <c r="A33" s="20"/>
      <c r="B33" s="18"/>
      <c r="C33" s="21"/>
    </row>
    <row r="34" spans="1:3" x14ac:dyDescent="0.25">
      <c r="A34" s="20"/>
      <c r="B34" s="18"/>
      <c r="C34" s="21"/>
    </row>
    <row r="35" spans="1:3" x14ac:dyDescent="0.25">
      <c r="A35" s="20"/>
      <c r="B35" s="18"/>
      <c r="C35" s="21"/>
    </row>
    <row r="36" spans="1:3" x14ac:dyDescent="0.25">
      <c r="A36" s="20"/>
      <c r="B36" s="18"/>
      <c r="C36" s="21"/>
    </row>
    <row r="37" spans="1:3" x14ac:dyDescent="0.25">
      <c r="A37" s="19"/>
      <c r="B37" s="18"/>
      <c r="C37" s="21"/>
    </row>
    <row r="38" spans="1:3" x14ac:dyDescent="0.25">
      <c r="A38" s="20"/>
      <c r="B38" s="24"/>
      <c r="C38" s="21"/>
    </row>
    <row r="39" spans="1:3" x14ac:dyDescent="0.25">
      <c r="A39" s="20"/>
      <c r="B39" s="24"/>
      <c r="C39" s="21"/>
    </row>
    <row r="40" spans="1:3" x14ac:dyDescent="0.25">
      <c r="A40" s="19"/>
      <c r="B40" s="18"/>
      <c r="C40" s="21"/>
    </row>
    <row r="41" spans="1:3" x14ac:dyDescent="0.25">
      <c r="A41" s="19"/>
      <c r="B41" s="18"/>
      <c r="C41" s="21"/>
    </row>
    <row r="42" spans="1:3" x14ac:dyDescent="0.25">
      <c r="A42" s="19"/>
      <c r="B42" s="18"/>
      <c r="C42" s="21"/>
    </row>
    <row r="43" spans="1:3" x14ac:dyDescent="0.25">
      <c r="A43" s="19"/>
      <c r="B43" s="18"/>
      <c r="C43" s="21"/>
    </row>
    <row r="44" spans="1:3" x14ac:dyDescent="0.25">
      <c r="A44" s="20"/>
      <c r="B44" s="18"/>
      <c r="C44" s="21"/>
    </row>
    <row r="45" spans="1:3" x14ac:dyDescent="0.25">
      <c r="A45" s="25"/>
      <c r="B45" s="25"/>
      <c r="C45" s="18"/>
    </row>
    <row r="46" spans="1:3" x14ac:dyDescent="0.25">
      <c r="A46" s="19"/>
      <c r="B46" s="18"/>
      <c r="C46" s="18"/>
    </row>
    <row r="47" spans="1:3" ht="13" x14ac:dyDescent="0.3">
      <c r="A47" s="17"/>
      <c r="B47" s="25"/>
      <c r="C47" s="26"/>
    </row>
    <row r="48" spans="1:3" ht="13" x14ac:dyDescent="0.3">
      <c r="A48" s="17"/>
      <c r="B48" s="25"/>
      <c r="C48" s="18"/>
    </row>
    <row r="49" spans="1:9" x14ac:dyDescent="0.25">
      <c r="A49" s="20"/>
      <c r="B49" s="27"/>
      <c r="C49" s="21"/>
    </row>
    <row r="50" spans="1:9" x14ac:dyDescent="0.25">
      <c r="A50" s="19"/>
      <c r="B50" s="27"/>
      <c r="C50" s="21"/>
    </row>
    <row r="51" spans="1:9" x14ac:dyDescent="0.25">
      <c r="A51" s="19"/>
      <c r="B51" s="28"/>
      <c r="C51" s="21"/>
      <c r="H51" s="4"/>
      <c r="I51" s="4"/>
    </row>
    <row r="52" spans="1:9" x14ac:dyDescent="0.25">
      <c r="A52" s="19"/>
      <c r="B52" s="18"/>
      <c r="C52" s="21"/>
    </row>
    <row r="53" spans="1:9" x14ac:dyDescent="0.25">
      <c r="A53" s="19"/>
      <c r="B53" s="18"/>
      <c r="C53" s="21"/>
    </row>
    <row r="54" spans="1:9" x14ac:dyDescent="0.25">
      <c r="A54" s="19"/>
      <c r="B54" s="18"/>
      <c r="C54" s="21"/>
    </row>
    <row r="55" spans="1:9" x14ac:dyDescent="0.25">
      <c r="A55" s="19"/>
      <c r="B55" s="18"/>
      <c r="C55" s="18"/>
    </row>
    <row r="56" spans="1:9" ht="13" x14ac:dyDescent="0.3">
      <c r="A56" s="17"/>
      <c r="B56" s="25"/>
      <c r="C56" s="18"/>
    </row>
    <row r="57" spans="1:9" x14ac:dyDescent="0.25">
      <c r="A57" s="19"/>
      <c r="B57" s="18"/>
      <c r="C57" s="18"/>
    </row>
    <row r="58" spans="1:9" x14ac:dyDescent="0.25">
      <c r="A58" s="20"/>
      <c r="B58" s="18"/>
      <c r="C58" s="21"/>
    </row>
    <row r="59" spans="1:9" x14ac:dyDescent="0.25">
      <c r="A59" s="19"/>
      <c r="B59" s="18"/>
      <c r="C59" s="18"/>
    </row>
    <row r="60" spans="1:9" x14ac:dyDescent="0.25">
      <c r="A60" s="20"/>
      <c r="B60" s="18"/>
      <c r="C60" s="21"/>
    </row>
    <row r="61" spans="1:9" x14ac:dyDescent="0.25">
      <c r="A61" s="19"/>
      <c r="B61" s="18"/>
      <c r="C61" s="18"/>
    </row>
    <row r="62" spans="1:9" x14ac:dyDescent="0.25">
      <c r="A62" s="20"/>
      <c r="B62" s="18"/>
      <c r="C62" s="29"/>
    </row>
    <row r="63" spans="1:9" x14ac:dyDescent="0.25">
      <c r="A63" s="19"/>
      <c r="B63" s="18"/>
      <c r="C63" s="18"/>
    </row>
    <row r="64" spans="1:9" ht="13" x14ac:dyDescent="0.3">
      <c r="A64" s="30"/>
      <c r="B64" s="18"/>
      <c r="C64" s="18"/>
    </row>
    <row r="65" spans="1:3" ht="13" x14ac:dyDescent="0.3">
      <c r="A65" s="30"/>
      <c r="B65" s="18"/>
      <c r="C65" s="18"/>
    </row>
    <row r="66" spans="1:3" x14ac:dyDescent="0.25">
      <c r="A66" s="31"/>
      <c r="B66" s="18"/>
      <c r="C66" s="29"/>
    </row>
    <row r="67" spans="1:3" x14ac:dyDescent="0.25">
      <c r="A67" s="18"/>
      <c r="B67" s="18"/>
      <c r="C67" s="18"/>
    </row>
    <row r="68" spans="1:3" x14ac:dyDescent="0.25">
      <c r="A68" s="19"/>
      <c r="B68" s="18"/>
      <c r="C68" s="32"/>
    </row>
    <row r="69" spans="1:3" x14ac:dyDescent="0.25">
      <c r="A69" s="19"/>
      <c r="B69" s="18"/>
      <c r="C69" s="32"/>
    </row>
    <row r="70" spans="1:3" x14ac:dyDescent="0.25">
      <c r="A70" s="25"/>
      <c r="B70" s="18"/>
      <c r="C70" s="18"/>
    </row>
    <row r="71" spans="1:3" s="1" customFormat="1" ht="13" x14ac:dyDescent="0.3">
      <c r="A71" s="17"/>
      <c r="B71" s="30"/>
      <c r="C71" s="33"/>
    </row>
    <row r="72" spans="1:3" s="1" customFormat="1" ht="13" x14ac:dyDescent="0.3">
      <c r="A72" s="17"/>
      <c r="B72" s="30"/>
      <c r="C72" s="33"/>
    </row>
    <row r="73" spans="1:3" s="1" customFormat="1" ht="13" x14ac:dyDescent="0.3">
      <c r="A73" s="34"/>
      <c r="B73" s="30"/>
      <c r="C73" s="30"/>
    </row>
    <row r="74" spans="1:3" s="1" customFormat="1" ht="13" x14ac:dyDescent="0.3">
      <c r="A74" s="34"/>
      <c r="B74" s="30"/>
      <c r="C74" s="30"/>
    </row>
    <row r="75" spans="1:3" s="1" customFormat="1" ht="13" x14ac:dyDescent="0.3">
      <c r="A75" s="20"/>
      <c r="B75" s="30"/>
      <c r="C75" s="30"/>
    </row>
    <row r="76" spans="1:3" s="1" customFormat="1" ht="13" x14ac:dyDescent="0.3">
      <c r="A76" s="20"/>
      <c r="B76" s="30"/>
      <c r="C76" s="30"/>
    </row>
    <row r="77" spans="1:3" s="1" customFormat="1" ht="13" x14ac:dyDescent="0.3">
      <c r="A77" s="17"/>
      <c r="B77" s="30"/>
      <c r="C77" s="30"/>
    </row>
    <row r="78" spans="1:3" s="1" customFormat="1" ht="13" x14ac:dyDescent="0.3">
      <c r="A78" s="20"/>
      <c r="B78" s="30"/>
      <c r="C78" s="30"/>
    </row>
    <row r="79" spans="1:3" x14ac:dyDescent="0.25">
      <c r="A79" s="20"/>
      <c r="B79" s="18"/>
      <c r="C79" s="18"/>
    </row>
    <row r="80" spans="1:3" x14ac:dyDescent="0.25">
      <c r="A80" s="9"/>
    </row>
    <row r="81" spans="1:1" x14ac:dyDescent="0.25">
      <c r="A81" s="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topLeftCell="A16" zoomScaleNormal="100" workbookViewId="0">
      <selection activeCell="C11" sqref="C11"/>
    </sheetView>
  </sheetViews>
  <sheetFormatPr baseColWidth="10" defaultRowHeight="12.5" x14ac:dyDescent="0.25"/>
  <cols>
    <col min="1" max="1" width="52.90625" customWidth="1"/>
    <col min="2" max="2" width="26.453125" customWidth="1"/>
    <col min="3" max="3" width="14.453125" customWidth="1"/>
  </cols>
  <sheetData>
    <row r="1" spans="1:3" ht="15.5" x14ac:dyDescent="0.35">
      <c r="A1" s="35" t="s">
        <v>32</v>
      </c>
      <c r="B1" s="52"/>
      <c r="C1" s="53"/>
    </row>
    <row r="2" spans="1:3" ht="15.5" x14ac:dyDescent="0.35">
      <c r="A2" s="54"/>
      <c r="B2" s="55"/>
      <c r="C2" s="56"/>
    </row>
    <row r="3" spans="1:3" ht="13" x14ac:dyDescent="0.3">
      <c r="A3" s="57"/>
      <c r="B3" s="55"/>
      <c r="C3" s="56"/>
    </row>
    <row r="4" spans="1:3" ht="13" x14ac:dyDescent="0.3">
      <c r="A4" s="57" t="s">
        <v>53</v>
      </c>
      <c r="B4" s="55"/>
      <c r="C4" s="56"/>
    </row>
    <row r="5" spans="1:3" ht="13" x14ac:dyDescent="0.3">
      <c r="A5" s="57"/>
      <c r="B5" s="55"/>
      <c r="C5" s="56"/>
    </row>
    <row r="6" spans="1:3" ht="13" x14ac:dyDescent="0.3">
      <c r="A6" s="57" t="s">
        <v>29</v>
      </c>
      <c r="B6" s="55"/>
      <c r="C6" s="56"/>
    </row>
    <row r="7" spans="1:3" ht="13" x14ac:dyDescent="0.3">
      <c r="A7" s="57"/>
      <c r="B7" s="55"/>
      <c r="C7" s="56"/>
    </row>
    <row r="8" spans="1:3" x14ac:dyDescent="0.25">
      <c r="A8" s="58"/>
      <c r="B8" s="55"/>
      <c r="C8" s="56"/>
    </row>
    <row r="9" spans="1:3" ht="13" x14ac:dyDescent="0.25">
      <c r="A9" s="59" t="s">
        <v>25</v>
      </c>
      <c r="B9" s="55"/>
      <c r="C9" s="60" t="s">
        <v>38</v>
      </c>
    </row>
    <row r="10" spans="1:3" x14ac:dyDescent="0.25">
      <c r="A10" s="61"/>
      <c r="B10" s="55"/>
      <c r="C10" s="56"/>
    </row>
    <row r="11" spans="1:3" x14ac:dyDescent="0.25">
      <c r="A11" s="58" t="s">
        <v>11</v>
      </c>
      <c r="B11" s="55"/>
      <c r="C11" s="62">
        <v>0</v>
      </c>
    </row>
    <row r="12" spans="1:3" x14ac:dyDescent="0.25">
      <c r="A12" s="61"/>
      <c r="B12" s="55"/>
      <c r="C12" s="63"/>
    </row>
    <row r="13" spans="1:3" x14ac:dyDescent="0.25">
      <c r="A13" s="58" t="s">
        <v>13</v>
      </c>
      <c r="B13" s="55"/>
      <c r="C13" s="62">
        <v>0</v>
      </c>
    </row>
    <row r="14" spans="1:3" x14ac:dyDescent="0.25">
      <c r="A14" s="61"/>
      <c r="B14" s="55"/>
      <c r="C14" s="63"/>
    </row>
    <row r="15" spans="1:3" x14ac:dyDescent="0.25">
      <c r="A15" s="58" t="s">
        <v>12</v>
      </c>
      <c r="B15" s="55"/>
      <c r="C15" s="62">
        <v>0</v>
      </c>
    </row>
    <row r="16" spans="1:3" x14ac:dyDescent="0.25">
      <c r="A16" s="61"/>
      <c r="B16" s="55"/>
      <c r="C16" s="63"/>
    </row>
    <row r="17" spans="1:3" x14ac:dyDescent="0.25">
      <c r="A17" s="58" t="s">
        <v>14</v>
      </c>
      <c r="B17" s="55"/>
      <c r="C17" s="62">
        <v>0</v>
      </c>
    </row>
    <row r="18" spans="1:3" x14ac:dyDescent="0.25">
      <c r="A18" s="61"/>
      <c r="B18" s="55"/>
      <c r="C18" s="63"/>
    </row>
    <row r="19" spans="1:3" x14ac:dyDescent="0.25">
      <c r="A19" s="58" t="s">
        <v>40</v>
      </c>
      <c r="B19" s="55"/>
      <c r="C19" s="63">
        <f>SUM(C11:C18)</f>
        <v>0</v>
      </c>
    </row>
    <row r="20" spans="1:3" ht="13" x14ac:dyDescent="0.3">
      <c r="A20" s="57"/>
      <c r="B20" s="55"/>
      <c r="C20" s="56"/>
    </row>
    <row r="21" spans="1:3" ht="13" x14ac:dyDescent="0.3">
      <c r="A21" s="57"/>
      <c r="B21" s="55"/>
      <c r="C21" s="56"/>
    </row>
    <row r="22" spans="1:3" ht="13" x14ac:dyDescent="0.3">
      <c r="A22" s="64" t="s">
        <v>26</v>
      </c>
      <c r="B22" s="55"/>
      <c r="C22" s="65" t="s">
        <v>3</v>
      </c>
    </row>
    <row r="23" spans="1:3" x14ac:dyDescent="0.25">
      <c r="A23" s="61"/>
      <c r="B23" s="55"/>
      <c r="C23" s="56"/>
    </row>
    <row r="24" spans="1:3" x14ac:dyDescent="0.25">
      <c r="A24" s="61" t="s">
        <v>1</v>
      </c>
      <c r="B24" s="66">
        <v>0</v>
      </c>
      <c r="C24" s="63" t="s">
        <v>0</v>
      </c>
    </row>
    <row r="25" spans="1:3" x14ac:dyDescent="0.25">
      <c r="A25" s="61"/>
      <c r="B25" s="55"/>
      <c r="C25" s="63"/>
    </row>
    <row r="26" spans="1:3" x14ac:dyDescent="0.25">
      <c r="A26" s="58" t="s">
        <v>17</v>
      </c>
      <c r="B26" s="66">
        <v>0</v>
      </c>
      <c r="C26" s="63"/>
    </row>
    <row r="27" spans="1:3" x14ac:dyDescent="0.25">
      <c r="A27" s="61"/>
      <c r="B27" s="55"/>
      <c r="C27" s="63"/>
    </row>
    <row r="28" spans="1:3" x14ac:dyDescent="0.25">
      <c r="A28" s="58" t="s">
        <v>15</v>
      </c>
      <c r="B28" s="66">
        <v>0</v>
      </c>
      <c r="C28" s="63"/>
    </row>
    <row r="29" spans="1:3" x14ac:dyDescent="0.25">
      <c r="A29" s="61"/>
      <c r="B29" s="55"/>
      <c r="C29" s="63"/>
    </row>
    <row r="30" spans="1:3" x14ac:dyDescent="0.25">
      <c r="A30" s="58" t="s">
        <v>16</v>
      </c>
      <c r="B30" s="66">
        <v>0</v>
      </c>
      <c r="C30" s="63"/>
    </row>
    <row r="31" spans="1:3" x14ac:dyDescent="0.25">
      <c r="A31" s="58"/>
      <c r="B31" s="67"/>
      <c r="C31" s="63"/>
    </row>
    <row r="32" spans="1:3" x14ac:dyDescent="0.25">
      <c r="A32" s="58" t="s">
        <v>18</v>
      </c>
      <c r="B32" s="67">
        <f>+B24-B26-B28-B30</f>
        <v>0</v>
      </c>
      <c r="C32" s="63"/>
    </row>
    <row r="33" spans="1:3" x14ac:dyDescent="0.25">
      <c r="A33" s="58"/>
      <c r="B33" s="55"/>
      <c r="C33" s="63"/>
    </row>
    <row r="34" spans="1:3" x14ac:dyDescent="0.25">
      <c r="A34" s="58" t="s">
        <v>19</v>
      </c>
      <c r="B34" s="66">
        <v>0</v>
      </c>
      <c r="C34" s="63">
        <f>+B32*B34</f>
        <v>0</v>
      </c>
    </row>
    <row r="35" spans="1:3" x14ac:dyDescent="0.25">
      <c r="A35" s="61"/>
      <c r="B35" s="55"/>
      <c r="C35" s="63"/>
    </row>
    <row r="36" spans="1:3" x14ac:dyDescent="0.25">
      <c r="A36" s="58" t="s">
        <v>20</v>
      </c>
      <c r="B36" s="68">
        <v>0</v>
      </c>
      <c r="C36" s="63">
        <f>+C34*B36</f>
        <v>0</v>
      </c>
    </row>
    <row r="37" spans="1:3" x14ac:dyDescent="0.25">
      <c r="A37" s="58"/>
      <c r="B37" s="69"/>
      <c r="C37" s="63"/>
    </row>
    <row r="38" spans="1:3" x14ac:dyDescent="0.25">
      <c r="A38" s="61" t="s">
        <v>7</v>
      </c>
      <c r="B38" s="66">
        <v>0</v>
      </c>
      <c r="C38" s="63">
        <f>+B38*B34</f>
        <v>0</v>
      </c>
    </row>
    <row r="39" spans="1:3" x14ac:dyDescent="0.25">
      <c r="A39" s="61"/>
      <c r="B39" s="55"/>
      <c r="C39" s="63"/>
    </row>
    <row r="40" spans="1:3" x14ac:dyDescent="0.25">
      <c r="A40" s="61" t="s">
        <v>2</v>
      </c>
      <c r="B40" s="66">
        <v>0</v>
      </c>
      <c r="C40" s="63">
        <f>-(C36+C38)/100*B40</f>
        <v>0</v>
      </c>
    </row>
    <row r="41" spans="1:3" x14ac:dyDescent="0.25">
      <c r="A41" s="61"/>
      <c r="B41" s="55"/>
      <c r="C41" s="63"/>
    </row>
    <row r="42" spans="1:3" x14ac:dyDescent="0.25">
      <c r="A42" s="58" t="s">
        <v>41</v>
      </c>
      <c r="B42" s="55"/>
      <c r="C42" s="63">
        <f>SUM(C36:C40)</f>
        <v>0</v>
      </c>
    </row>
    <row r="43" spans="1:3" x14ac:dyDescent="0.25">
      <c r="A43" s="61"/>
      <c r="B43" s="55"/>
      <c r="C43" s="56"/>
    </row>
    <row r="44" spans="1:3" x14ac:dyDescent="0.25">
      <c r="A44" s="61"/>
      <c r="B44" s="55"/>
      <c r="C44" s="56"/>
    </row>
    <row r="45" spans="1:3" ht="13" x14ac:dyDescent="0.3">
      <c r="A45" s="57" t="s">
        <v>34</v>
      </c>
      <c r="B45" s="55"/>
      <c r="C45" s="60" t="s">
        <v>38</v>
      </c>
    </row>
    <row r="46" spans="1:3" ht="13" x14ac:dyDescent="0.3">
      <c r="A46" s="57"/>
      <c r="B46" s="55"/>
      <c r="C46" s="56"/>
    </row>
    <row r="47" spans="1:3" x14ac:dyDescent="0.25">
      <c r="A47" s="58" t="s">
        <v>21</v>
      </c>
      <c r="B47" s="70">
        <v>0</v>
      </c>
      <c r="C47" s="63">
        <f>C11*B47</f>
        <v>0</v>
      </c>
    </row>
    <row r="48" spans="1:3" x14ac:dyDescent="0.25">
      <c r="A48" s="61"/>
      <c r="B48" s="71"/>
      <c r="C48" s="63"/>
    </row>
    <row r="49" spans="1:9" x14ac:dyDescent="0.25">
      <c r="A49" s="61" t="s">
        <v>5</v>
      </c>
      <c r="B49" s="72" t="s">
        <v>0</v>
      </c>
      <c r="C49" s="63">
        <f>+C11+C47</f>
        <v>0</v>
      </c>
      <c r="H49" s="4"/>
      <c r="I49" s="4"/>
    </row>
    <row r="50" spans="1:9" x14ac:dyDescent="0.25">
      <c r="A50" s="61"/>
      <c r="B50" s="55"/>
      <c r="C50" s="63"/>
    </row>
    <row r="51" spans="1:9" x14ac:dyDescent="0.25">
      <c r="A51" s="58" t="s">
        <v>27</v>
      </c>
      <c r="B51" s="55"/>
      <c r="C51" s="63">
        <f>+C19-C49</f>
        <v>0</v>
      </c>
    </row>
    <row r="52" spans="1:9" x14ac:dyDescent="0.25">
      <c r="A52" s="61"/>
      <c r="B52" s="55"/>
      <c r="C52" s="63"/>
    </row>
    <row r="53" spans="1:9" x14ac:dyDescent="0.25">
      <c r="A53" s="61"/>
      <c r="B53" s="55"/>
      <c r="C53" s="56"/>
    </row>
    <row r="54" spans="1:9" ht="13" x14ac:dyDescent="0.3">
      <c r="A54" s="57" t="s">
        <v>54</v>
      </c>
      <c r="B54" s="55"/>
      <c r="C54" s="56"/>
    </row>
    <row r="55" spans="1:9" x14ac:dyDescent="0.25">
      <c r="A55" s="61"/>
      <c r="B55" s="55"/>
      <c r="C55" s="56"/>
    </row>
    <row r="56" spans="1:9" x14ac:dyDescent="0.25">
      <c r="A56" s="58" t="s">
        <v>40</v>
      </c>
      <c r="B56" s="73" t="s">
        <v>39</v>
      </c>
      <c r="C56" s="63">
        <f>+C51</f>
        <v>0</v>
      </c>
    </row>
    <row r="57" spans="1:9" x14ac:dyDescent="0.25">
      <c r="A57" s="61"/>
      <c r="B57" s="55"/>
      <c r="C57" s="56"/>
    </row>
    <row r="58" spans="1:9" x14ac:dyDescent="0.25">
      <c r="A58" s="58" t="s">
        <v>41</v>
      </c>
      <c r="B58" s="55" t="s">
        <v>6</v>
      </c>
      <c r="C58" s="63">
        <f>+C42</f>
        <v>0</v>
      </c>
    </row>
    <row r="59" spans="1:9" x14ac:dyDescent="0.25">
      <c r="A59" s="61"/>
      <c r="B59" s="55"/>
      <c r="C59" s="56"/>
    </row>
    <row r="60" spans="1:9" x14ac:dyDescent="0.25">
      <c r="A60" s="58" t="s">
        <v>42</v>
      </c>
      <c r="B60" s="73" t="s">
        <v>36</v>
      </c>
      <c r="C60" s="74" t="e">
        <f>+C56/C58</f>
        <v>#DIV/0!</v>
      </c>
    </row>
    <row r="61" spans="1:9" x14ac:dyDescent="0.25">
      <c r="A61" s="61"/>
      <c r="B61" s="55"/>
      <c r="C61" s="56"/>
    </row>
    <row r="62" spans="1:9" ht="13" x14ac:dyDescent="0.3">
      <c r="A62" s="57" t="s">
        <v>28</v>
      </c>
      <c r="B62" s="55"/>
      <c r="C62" s="60" t="s">
        <v>38</v>
      </c>
    </row>
    <row r="63" spans="1:9" ht="13" x14ac:dyDescent="0.3">
      <c r="A63" s="57"/>
      <c r="B63" s="55"/>
      <c r="C63" s="56"/>
    </row>
    <row r="64" spans="1:9" x14ac:dyDescent="0.25">
      <c r="A64" s="58" t="s">
        <v>43</v>
      </c>
      <c r="B64" s="73" t="s">
        <v>0</v>
      </c>
      <c r="C64" s="74" t="e">
        <f>+C60</f>
        <v>#DIV/0!</v>
      </c>
    </row>
    <row r="65" spans="1:3" x14ac:dyDescent="0.25">
      <c r="A65" s="61"/>
      <c r="B65" s="55"/>
      <c r="C65" s="56"/>
    </row>
    <row r="66" spans="1:3" x14ac:dyDescent="0.25">
      <c r="A66" s="61" t="s">
        <v>8</v>
      </c>
      <c r="B66" s="66">
        <v>0</v>
      </c>
      <c r="C66" s="75" t="e">
        <f>+C60/100*B66</f>
        <v>#DIV/0!</v>
      </c>
    </row>
    <row r="67" spans="1:3" x14ac:dyDescent="0.25">
      <c r="A67" s="58" t="s">
        <v>37</v>
      </c>
      <c r="B67" s="55"/>
      <c r="C67" s="76">
        <v>0</v>
      </c>
    </row>
    <row r="68" spans="1:3" x14ac:dyDescent="0.25">
      <c r="A68" s="61"/>
      <c r="B68" s="55"/>
      <c r="C68" s="56"/>
    </row>
    <row r="69" spans="1:3" s="1" customFormat="1" ht="13" x14ac:dyDescent="0.3">
      <c r="A69" s="57" t="s">
        <v>44</v>
      </c>
      <c r="B69" s="77" t="s">
        <v>36</v>
      </c>
      <c r="C69" s="78" t="e">
        <f>+C60+C66</f>
        <v>#DIV/0!</v>
      </c>
    </row>
    <row r="70" spans="1:3" s="1" customFormat="1" ht="13" x14ac:dyDescent="0.3">
      <c r="A70" s="57" t="s">
        <v>45</v>
      </c>
      <c r="B70" s="77" t="str">
        <f>+B69</f>
        <v xml:space="preserve">  Euro / Std.</v>
      </c>
      <c r="C70" s="78" t="e">
        <f>+C60+C67</f>
        <v>#DIV/0!</v>
      </c>
    </row>
    <row r="71" spans="1:3" s="1" customFormat="1" ht="13" x14ac:dyDescent="0.3">
      <c r="A71" s="79"/>
      <c r="B71" s="80"/>
      <c r="C71" s="81"/>
    </row>
    <row r="72" spans="1:3" s="1" customFormat="1" ht="13" x14ac:dyDescent="0.3">
      <c r="B72" s="6"/>
      <c r="C72" s="6"/>
    </row>
    <row r="73" spans="1:3" s="1" customFormat="1" ht="13" x14ac:dyDescent="0.3">
      <c r="A73" s="7"/>
      <c r="B73" s="6"/>
      <c r="C73" s="6"/>
    </row>
    <row r="74" spans="1:3" s="1" customFormat="1" ht="13" x14ac:dyDescent="0.3">
      <c r="A74" s="7"/>
      <c r="B74" s="6"/>
      <c r="C74" s="6"/>
    </row>
    <row r="75" spans="1:3" s="1" customFormat="1" ht="13" x14ac:dyDescent="0.3">
      <c r="A75" s="3"/>
      <c r="B75" s="6"/>
      <c r="C75" s="6"/>
    </row>
    <row r="76" spans="1:3" s="1" customFormat="1" ht="13" x14ac:dyDescent="0.3">
      <c r="A76" s="7"/>
      <c r="B76" s="6"/>
      <c r="C76" s="6"/>
    </row>
    <row r="77" spans="1:3" x14ac:dyDescent="0.25">
      <c r="A77" s="7"/>
      <c r="B77" s="4"/>
      <c r="C77" s="4"/>
    </row>
    <row r="78" spans="1:3" x14ac:dyDescent="0.25">
      <c r="A78" s="9"/>
    </row>
    <row r="79" spans="1:3" x14ac:dyDescent="0.25">
      <c r="A79" s="4"/>
    </row>
  </sheetData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Beispielrechnung</vt:lpstr>
      <vt:lpstr>Vorgehen</vt:lpstr>
      <vt:lpstr>Rechenblatt</vt:lpstr>
      <vt:lpstr>Beispielrechnung!Druckbereich</vt:lpstr>
      <vt:lpstr>Rechenblatt!Druckbereich</vt:lpstr>
      <vt:lpstr>Vorgehen!Druckbereich</vt:lpstr>
    </vt:vector>
  </TitlesOfParts>
  <Company>Sander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Carl-Dietrich Sander</dc:creator>
  <cp:lastModifiedBy>Lewin</cp:lastModifiedBy>
  <cp:lastPrinted>2022-11-01T10:55:54Z</cp:lastPrinted>
  <dcterms:created xsi:type="dcterms:W3CDTF">2009-09-14T07:05:52Z</dcterms:created>
  <dcterms:modified xsi:type="dcterms:W3CDTF">2023-01-24T11:35:51Z</dcterms:modified>
</cp:coreProperties>
</file>